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0"/>
  </bookViews>
  <sheets>
    <sheet name="Nam 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<sst xmlns="http://schemas.openxmlformats.org/spreadsheetml/2006/main" count="102" uniqueCount="95">
  <si>
    <t>C«ng ty CP §Çu t­ vµ Ph¸t triÓn nhµ Hµ Néi 22</t>
  </si>
  <si>
    <t>I/ B¶ng c©n ®èi kÕ to¸n</t>
  </si>
  <si>
    <t>STT</t>
  </si>
  <si>
    <t>Néi dung</t>
  </si>
  <si>
    <t>Sè d­ ®Çu kú</t>
  </si>
  <si>
    <t>Sè d­ cuèi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</si>
  <si>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</si>
  <si>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</si>
  <si>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</si>
  <si>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</si>
  <si>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</si>
  <si>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</si>
  <si>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</si>
  <si>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</si>
  <si>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</si>
  <si>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</si>
  <si>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</si>
  <si>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</si>
  <si>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</si>
  <si>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</si>
  <si>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</si>
  <si>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</si>
  <si>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</si>
  <si>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</si>
  <si>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</si>
  <si>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Nî ph¶i tr¶</t>
  </si>
  <si>
    <t>IV</t>
  </si>
  <si>
    <t>Nî ng¾n h¹n</t>
  </si>
  <si>
    <t>Nî dµi h¹n</t>
  </si>
  <si>
    <t>V</t>
  </si>
  <si>
    <t>Vèn chñ së h÷u</t>
  </si>
  <si>
    <t>- Vèn ®Çu t­ cña Chñ së h÷u</t>
  </si>
  <si>
    <t>- ThÆng d­ vèn cæ phÇn</t>
  </si>
  <si>
    <t>- Vèn kh¸c cña Chñ së h÷u</t>
  </si>
  <si>
    <t>- Cæ phiÕu quü</t>
  </si>
  <si>
    <t>- Chªnh lÖch ®¸nh gi¸ l¹i tµi s¶n</t>
  </si>
  <si>
    <t>- Chªnh lÖch tû gi¸ hèi ®o¸i</t>
  </si>
  <si>
    <t>- C¸c quü</t>
  </si>
  <si>
    <t>- Lîi nhuËn sau thuÕ ch­a ph©n phèi</t>
  </si>
  <si>
    <t>- Nguån vèn ®Çu t­ XDCB</t>
  </si>
  <si>
    <t>Nguån kinh phÝ vµ quü kh¸c</t>
  </si>
  <si>
    <t>- Quü khen th­ëng phóc lîi</t>
  </si>
  <si>
    <t>- Nguån kinh phÝ</t>
  </si>
  <si>
    <t>- Nguån kinh phÝ ®· h×nh thµnh TSC§</t>
  </si>
  <si>
    <t>VI</t>
  </si>
  <si>
    <t>Tæng céng nguån vèn</t>
  </si>
  <si>
    <t>C¸c kho¶n ph¶i thu dµi h¹n</t>
  </si>
  <si>
    <t>B¸o c¸o tµi chÝnh tãm t¾t</t>
  </si>
  <si>
    <t>II/ KÕt qu¶ ho¹t ®éng kinh doanh</t>
  </si>
  <si>
    <t>ChØ tiªu</t>
  </si>
  <si>
    <t>Kú b¸o c¸o</t>
  </si>
  <si>
    <t>Luü kÕ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</si>
  <si>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</si>
  <si>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</si>
  <si>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</si>
  <si>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</si>
  <si>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</si>
  <si>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</si>
  <si>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</si>
  <si>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</si>
  <si>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</si>
  <si>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</si>
  <si>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</si>
  <si>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</si>
  <si>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</si>
  <si>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</si>
  <si>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</si>
  <si>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</si>
  <si>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cæ phiÕu</t>
  </si>
  <si>
    <t>Cæ tøc trªn mçi cæ phiÕu</t>
  </si>
  <si>
    <t>III/ C¸c chØ tiªu tµi chÝnh c¬ b¶n</t>
  </si>
  <si>
    <t>§¬n vÞ tÝnh</t>
  </si>
  <si>
    <t>Kú tr­íc</t>
  </si>
  <si>
    <t>C¬ cÊu tµi s¶n</t>
  </si>
  <si>
    <t>- Tµi s¶n dµi h¹n/Tæng tµi s¶n</t>
  </si>
  <si>
    <t>- Tµi s¶n ng¾n h¹n/Tæng tµi s¶n</t>
  </si>
  <si>
    <t>C¬ cÊu nguån vèn</t>
  </si>
  <si>
    <t>- Nguån vèn chñ së h÷u/Tæng nguån vèn</t>
  </si>
  <si>
    <t xml:space="preserve">Kh¶ n¨ng thanh to¸n </t>
  </si>
  <si>
    <t>- Kh¶ n¨ng thanh to¸n nhanh</t>
  </si>
  <si>
    <t>- Kh¶ n¨ng thanh to¸n hiÖn hµnh</t>
  </si>
  <si>
    <t>Tû suÊt lîi nhuËn</t>
  </si>
  <si>
    <t>- Tû suÊt lîi nhuËn sau thuÕ/Tæng tµi s¶n</t>
  </si>
  <si>
    <t>- Tû suÊt lîi nhuËn sau thuÕ/DT thuÇn</t>
  </si>
  <si>
    <t>- Tû suÊt LN sau thuÕ/Nguån vèn CSH</t>
  </si>
  <si>
    <t>- Nî ph¶i tr¶/Tæng nguån vèn</t>
  </si>
  <si>
    <t>%</t>
  </si>
  <si>
    <t>LÇn</t>
  </si>
  <si>
    <t>Gi¸m ®èc C«ng ty</t>
  </si>
  <si>
    <t>TrÇn Quèc ViÖt</t>
  </si>
  <si>
    <t>MÉu CBTT-03</t>
  </si>
  <si>
    <t>(Ban hµnh kÌm theo Th«ng t­ sè 38/2007/TT-BTC ngµy 18/4/2007 cña Bé tr­ëng Bé Tµi chÝnh h­íng dÉn vÒ viÖc c«ng bè th«ng tin trªn thÞ tr­êng chøng kho¸n)</t>
  </si>
  <si>
    <t>Quý II n¨m 2009</t>
  </si>
  <si>
    <t>Ngµy  27  th¸ng  7   n¨m 2009</t>
  </si>
  <si>
    <t>(®·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</si>
</sst>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3"/>
      <name val=".VnTime"/>
      <family val="2"/>
    </font>
    <font>
      <b/>
      <sz val="13"/>
      <name val=".VnTimeH"/>
      <family val="2"/>
    </font>
    <font>
      <b/>
      <sz val="12"/>
      <name val=".VnTimeH"/>
      <family val="2"/>
    </font>
    <font>
      <sz val="8"/>
      <name val="Arial"/>
      <family val="0"/>
    </font>
    <font>
      <b/>
      <sz val="15"/>
      <name val=".VnTimeH"/>
      <family val="2"/>
    </font>
    <font>
      <b/>
      <sz val="13"/>
      <name val=".VnTime"/>
      <family val="2"/>
    </font>
    <font>
      <b/>
      <i/>
      <sz val="13"/>
      <name val=".VnTime"/>
      <family val="2"/>
    </font>
    <font>
      <i/>
      <sz val="13"/>
      <name val=".VnTime"/>
      <family val="2"/>
    </font>
    <font>
      <sz val="12"/>
      <name val=".VnTime"/>
      <family val="2"/>
    </font>
    <font>
      <i/>
      <sz val="12"/>
      <name val=".VnTime"/>
      <family val="2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2" xfId="0" applyFont="1" applyBorder="1" applyAlignment="1" quotePrefix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 quotePrefix="1">
      <alignment/>
    </xf>
    <xf numFmtId="38" fontId="9" fillId="0" borderId="1" xfId="0" applyNumberFormat="1" applyFont="1" applyBorder="1" applyAlignment="1">
      <alignment/>
    </xf>
    <xf numFmtId="38" fontId="9" fillId="0" borderId="2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38" fontId="9" fillId="0" borderId="8" xfId="0" applyNumberFormat="1" applyFont="1" applyBorder="1" applyAlignment="1">
      <alignment/>
    </xf>
    <xf numFmtId="38" fontId="9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 quotePrefix="1">
      <alignment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0" fontId="9" fillId="0" borderId="15" xfId="0" applyNumberFormat="1" applyFont="1" applyBorder="1" applyAlignment="1">
      <alignment/>
    </xf>
    <xf numFmtId="10" fontId="9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17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17" xfId="0" applyFont="1" applyBorder="1" applyAlignment="1" quotePrefix="1">
      <alignment horizontal="left" indent="2"/>
    </xf>
    <xf numFmtId="0" fontId="1" fillId="0" borderId="22" xfId="0" applyFont="1" applyBorder="1" applyAlignment="1" quotePrefix="1">
      <alignment horizontal="left" indent="2"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1">
      <selection activeCell="H78" sqref="H78"/>
    </sheetView>
  </sheetViews>
  <sheetFormatPr defaultColWidth="9.140625" defaultRowHeight="19.5" customHeight="1"/>
  <cols>
    <col min="1" max="1" width="7.7109375" style="2" customWidth="1"/>
    <col min="2" max="2" width="44.00390625" style="1" customWidth="1"/>
    <col min="3" max="3" width="8.7109375" style="1" customWidth="1"/>
    <col min="4" max="5" width="18.7109375" style="9" customWidth="1"/>
    <col min="6" max="16384" width="9.140625" style="1" customWidth="1"/>
  </cols>
  <sheetData>
    <row r="1" ht="19.5" customHeight="1">
      <c r="A1" s="47" t="s">
        <v>90</v>
      </c>
    </row>
    <row r="2" spans="1:5" ht="32.25" customHeight="1">
      <c r="A2" s="74" t="s">
        <v>91</v>
      </c>
      <c r="B2" s="75"/>
      <c r="C2" s="75"/>
      <c r="D2" s="75"/>
      <c r="E2" s="75"/>
    </row>
    <row r="3" ht="19.5" customHeight="1">
      <c r="A3" s="3" t="s">
        <v>0</v>
      </c>
    </row>
    <row r="4" ht="9.75" customHeight="1">
      <c r="A4" s="3"/>
    </row>
    <row r="5" spans="1:5" ht="19.5" customHeight="1">
      <c r="A5" s="54" t="s">
        <v>47</v>
      </c>
      <c r="B5" s="54"/>
      <c r="C5" s="54"/>
      <c r="D5" s="54"/>
      <c r="E5" s="54"/>
    </row>
    <row r="6" spans="1:5" ht="19.5" customHeight="1">
      <c r="A6" s="55" t="s">
        <v>92</v>
      </c>
      <c r="B6" s="55"/>
      <c r="C6" s="55"/>
      <c r="D6" s="55"/>
      <c r="E6" s="55"/>
    </row>
    <row r="7" ht="19.5" customHeight="1" thickBot="1">
      <c r="A7" s="4" t="s">
        <v>1</v>
      </c>
    </row>
    <row r="8" spans="1:5" ht="21.75" customHeight="1">
      <c r="A8" s="18" t="s">
        <v>2</v>
      </c>
      <c r="B8" s="56" t="s">
        <v>3</v>
      </c>
      <c r="C8" s="57"/>
      <c r="D8" s="19" t="s">
        <v>4</v>
      </c>
      <c r="E8" s="20" t="s">
        <v>5</v>
      </c>
    </row>
    <row r="9" spans="1:5" s="5" customFormat="1" ht="16.5" customHeight="1">
      <c r="A9" s="21" t="s">
        <v>6</v>
      </c>
      <c r="B9" s="58" t="s">
        <v>7</v>
      </c>
      <c r="C9" s="59"/>
      <c r="D9" s="48">
        <f>SUM(D10:D14)</f>
        <v>202312811182</v>
      </c>
      <c r="E9" s="22">
        <f>SUM(E10:E14)</f>
        <v>276478142255</v>
      </c>
    </row>
    <row r="10" spans="1:5" ht="16.5" customHeight="1">
      <c r="A10" s="23">
        <v>1</v>
      </c>
      <c r="B10" s="60" t="s">
        <v>8</v>
      </c>
      <c r="C10" s="61"/>
      <c r="D10" s="49">
        <v>3789674111</v>
      </c>
      <c r="E10" s="24">
        <v>13442851762</v>
      </c>
    </row>
    <row r="11" spans="1:5" ht="16.5" customHeight="1">
      <c r="A11" s="23">
        <v>2</v>
      </c>
      <c r="B11" s="60" t="s">
        <v>9</v>
      </c>
      <c r="C11" s="61"/>
      <c r="D11" s="49"/>
      <c r="E11" s="24"/>
    </row>
    <row r="12" spans="1:5" ht="16.5" customHeight="1">
      <c r="A12" s="23">
        <v>3</v>
      </c>
      <c r="B12" s="60" t="s">
        <v>10</v>
      </c>
      <c r="C12" s="61"/>
      <c r="D12" s="49">
        <v>82164310314</v>
      </c>
      <c r="E12" s="24">
        <v>75125486652</v>
      </c>
    </row>
    <row r="13" spans="1:5" ht="16.5" customHeight="1">
      <c r="A13" s="23">
        <v>4</v>
      </c>
      <c r="B13" s="60" t="s">
        <v>11</v>
      </c>
      <c r="C13" s="61"/>
      <c r="D13" s="49">
        <v>106589924940</v>
      </c>
      <c r="E13" s="24">
        <v>182125424292</v>
      </c>
    </row>
    <row r="14" spans="1:5" ht="16.5" customHeight="1">
      <c r="A14" s="23">
        <v>5</v>
      </c>
      <c r="B14" s="60" t="s">
        <v>12</v>
      </c>
      <c r="C14" s="61"/>
      <c r="D14" s="49">
        <v>9768901817</v>
      </c>
      <c r="E14" s="24">
        <v>5784379549</v>
      </c>
    </row>
    <row r="15" spans="1:5" s="5" customFormat="1" ht="16.5" customHeight="1">
      <c r="A15" s="25" t="s">
        <v>13</v>
      </c>
      <c r="B15" s="62" t="s">
        <v>14</v>
      </c>
      <c r="C15" s="63"/>
      <c r="D15" s="50">
        <f>D16+D17+D23+D24</f>
        <v>15569708450</v>
      </c>
      <c r="E15" s="26">
        <f>E16+E17+E23+E24</f>
        <v>12844192385</v>
      </c>
    </row>
    <row r="16" spans="1:5" ht="16.5" customHeight="1">
      <c r="A16" s="23">
        <v>1</v>
      </c>
      <c r="B16" s="60" t="s">
        <v>46</v>
      </c>
      <c r="C16" s="61"/>
      <c r="D16" s="49"/>
      <c r="E16" s="24"/>
    </row>
    <row r="17" spans="1:5" ht="16.5" customHeight="1">
      <c r="A17" s="23">
        <v>2</v>
      </c>
      <c r="B17" s="60" t="s">
        <v>15</v>
      </c>
      <c r="C17" s="61"/>
      <c r="D17" s="49">
        <f>SUM(D18:D21)</f>
        <v>7076734023</v>
      </c>
      <c r="E17" s="24">
        <f>SUM(E18:E21)</f>
        <v>6859666989</v>
      </c>
    </row>
    <row r="18" spans="1:5" ht="16.5" customHeight="1">
      <c r="A18" s="23"/>
      <c r="B18" s="64" t="s">
        <v>16</v>
      </c>
      <c r="C18" s="65"/>
      <c r="D18" s="49">
        <v>4826797570</v>
      </c>
      <c r="E18" s="24">
        <v>4674902974</v>
      </c>
    </row>
    <row r="19" spans="1:5" ht="16.5" customHeight="1">
      <c r="A19" s="23"/>
      <c r="B19" s="64" t="s">
        <v>17</v>
      </c>
      <c r="C19" s="65"/>
      <c r="D19" s="49">
        <v>2249936453</v>
      </c>
      <c r="E19" s="24">
        <v>2184764015</v>
      </c>
    </row>
    <row r="20" spans="1:5" ht="16.5" customHeight="1">
      <c r="A20" s="23"/>
      <c r="B20" s="64" t="s">
        <v>18</v>
      </c>
      <c r="C20" s="65"/>
      <c r="D20" s="49"/>
      <c r="E20" s="24"/>
    </row>
    <row r="21" spans="1:5" ht="16.5" customHeight="1">
      <c r="A21" s="23"/>
      <c r="B21" s="64" t="s">
        <v>19</v>
      </c>
      <c r="C21" s="65"/>
      <c r="D21" s="49"/>
      <c r="E21" s="24"/>
    </row>
    <row r="22" spans="1:5" ht="16.5" customHeight="1">
      <c r="A22" s="23">
        <v>3</v>
      </c>
      <c r="B22" s="60" t="s">
        <v>20</v>
      </c>
      <c r="C22" s="61"/>
      <c r="D22" s="49"/>
      <c r="E22" s="24"/>
    </row>
    <row r="23" spans="1:5" ht="16.5" customHeight="1">
      <c r="A23" s="23">
        <v>4</v>
      </c>
      <c r="B23" s="60" t="s">
        <v>21</v>
      </c>
      <c r="C23" s="61"/>
      <c r="D23" s="49">
        <v>17500000</v>
      </c>
      <c r="E23" s="24">
        <v>17500000</v>
      </c>
    </row>
    <row r="24" spans="1:5" ht="16.5" customHeight="1">
      <c r="A24" s="23">
        <v>5</v>
      </c>
      <c r="B24" s="60" t="s">
        <v>22</v>
      </c>
      <c r="C24" s="61"/>
      <c r="D24" s="49">
        <v>8475474427</v>
      </c>
      <c r="E24" s="24">
        <v>5967025396</v>
      </c>
    </row>
    <row r="25" spans="1:5" s="5" customFormat="1" ht="16.5" customHeight="1">
      <c r="A25" s="25" t="s">
        <v>23</v>
      </c>
      <c r="B25" s="62" t="s">
        <v>24</v>
      </c>
      <c r="C25" s="63"/>
      <c r="D25" s="50">
        <f>D9+D15</f>
        <v>217882519632</v>
      </c>
      <c r="E25" s="26">
        <f>E9+E15</f>
        <v>289322334640</v>
      </c>
    </row>
    <row r="26" spans="1:5" ht="16.5" customHeight="1">
      <c r="A26" s="25" t="s">
        <v>26</v>
      </c>
      <c r="B26" s="62" t="s">
        <v>25</v>
      </c>
      <c r="C26" s="63"/>
      <c r="D26" s="50">
        <f>SUM(D27:D28)</f>
        <v>190892683128</v>
      </c>
      <c r="E26" s="26">
        <f>SUM(E27:E28)</f>
        <v>261345176291</v>
      </c>
    </row>
    <row r="27" spans="1:5" ht="16.5" customHeight="1">
      <c r="A27" s="23">
        <v>1</v>
      </c>
      <c r="B27" s="60" t="s">
        <v>27</v>
      </c>
      <c r="C27" s="61"/>
      <c r="D27" s="49">
        <v>184740998125</v>
      </c>
      <c r="E27" s="24">
        <v>200113129824</v>
      </c>
    </row>
    <row r="28" spans="1:5" ht="16.5" customHeight="1">
      <c r="A28" s="23">
        <v>2</v>
      </c>
      <c r="B28" s="60" t="s">
        <v>28</v>
      </c>
      <c r="C28" s="61"/>
      <c r="D28" s="49">
        <v>6151685003</v>
      </c>
      <c r="E28" s="24">
        <v>61232046467</v>
      </c>
    </row>
    <row r="29" spans="1:5" s="5" customFormat="1" ht="16.5" customHeight="1">
      <c r="A29" s="25" t="s">
        <v>29</v>
      </c>
      <c r="B29" s="62" t="s">
        <v>30</v>
      </c>
      <c r="C29" s="63"/>
      <c r="D29" s="50">
        <f>D30+D40</f>
        <v>26989836504</v>
      </c>
      <c r="E29" s="26">
        <f>E30+E40</f>
        <v>27977158349</v>
      </c>
    </row>
    <row r="30" spans="1:5" ht="16.5" customHeight="1">
      <c r="A30" s="23">
        <v>1</v>
      </c>
      <c r="B30" s="60" t="s">
        <v>30</v>
      </c>
      <c r="C30" s="61"/>
      <c r="D30" s="49">
        <f>SUM(D31:D38)</f>
        <v>26402860582</v>
      </c>
      <c r="E30" s="24">
        <f>SUM(E31:E38)</f>
        <v>27601603327</v>
      </c>
    </row>
    <row r="31" spans="1:5" ht="16.5" customHeight="1">
      <c r="A31" s="23"/>
      <c r="B31" s="64" t="s">
        <v>31</v>
      </c>
      <c r="C31" s="65"/>
      <c r="D31" s="49">
        <v>19482900000</v>
      </c>
      <c r="E31" s="24">
        <v>19482900000</v>
      </c>
    </row>
    <row r="32" spans="1:5" ht="16.5" customHeight="1">
      <c r="A32" s="23"/>
      <c r="B32" s="64" t="s">
        <v>32</v>
      </c>
      <c r="C32" s="65"/>
      <c r="D32" s="49"/>
      <c r="E32" s="24"/>
    </row>
    <row r="33" spans="1:5" ht="16.5" customHeight="1">
      <c r="A33" s="23"/>
      <c r="B33" s="64" t="s">
        <v>33</v>
      </c>
      <c r="C33" s="65"/>
      <c r="D33" s="49">
        <v>798976190</v>
      </c>
      <c r="E33" s="24">
        <v>798976190</v>
      </c>
    </row>
    <row r="34" spans="1:5" ht="16.5" customHeight="1">
      <c r="A34" s="23"/>
      <c r="B34" s="64" t="s">
        <v>34</v>
      </c>
      <c r="C34" s="65"/>
      <c r="D34" s="49"/>
      <c r="E34" s="24"/>
    </row>
    <row r="35" spans="1:5" ht="16.5" customHeight="1">
      <c r="A35" s="23"/>
      <c r="B35" s="64" t="s">
        <v>35</v>
      </c>
      <c r="C35" s="65"/>
      <c r="D35" s="49"/>
      <c r="E35" s="24"/>
    </row>
    <row r="36" spans="1:5" ht="16.5" customHeight="1">
      <c r="A36" s="23"/>
      <c r="B36" s="64" t="s">
        <v>36</v>
      </c>
      <c r="C36" s="65"/>
      <c r="D36" s="49"/>
      <c r="E36" s="24"/>
    </row>
    <row r="37" spans="1:5" ht="16.5" customHeight="1">
      <c r="A37" s="23"/>
      <c r="B37" s="64" t="s">
        <v>37</v>
      </c>
      <c r="C37" s="65"/>
      <c r="D37" s="49">
        <f>5697471890+423512502</f>
        <v>6120984392</v>
      </c>
      <c r="E37" s="24">
        <f>5697471891+423512502</f>
        <v>6120984393</v>
      </c>
    </row>
    <row r="38" spans="1:5" ht="16.5" customHeight="1">
      <c r="A38" s="23"/>
      <c r="B38" s="64" t="s">
        <v>38</v>
      </c>
      <c r="C38" s="65"/>
      <c r="D38" s="49"/>
      <c r="E38" s="24">
        <v>1198742744</v>
      </c>
    </row>
    <row r="39" spans="1:5" ht="16.5" customHeight="1">
      <c r="A39" s="23"/>
      <c r="B39" s="64" t="s">
        <v>39</v>
      </c>
      <c r="C39" s="65"/>
      <c r="D39" s="49"/>
      <c r="E39" s="24"/>
    </row>
    <row r="40" spans="1:5" ht="16.5" customHeight="1">
      <c r="A40" s="23">
        <v>2</v>
      </c>
      <c r="B40" s="60" t="s">
        <v>40</v>
      </c>
      <c r="C40" s="61"/>
      <c r="D40" s="49">
        <f>SUM(D41:D43)</f>
        <v>586975922</v>
      </c>
      <c r="E40" s="24">
        <f>SUM(E41:E43)</f>
        <v>375555022</v>
      </c>
    </row>
    <row r="41" spans="1:5" ht="16.5" customHeight="1">
      <c r="A41" s="23"/>
      <c r="B41" s="64" t="s">
        <v>41</v>
      </c>
      <c r="C41" s="65"/>
      <c r="D41" s="49">
        <v>585553537</v>
      </c>
      <c r="E41" s="24">
        <v>374132637</v>
      </c>
    </row>
    <row r="42" spans="1:5" ht="16.5" customHeight="1">
      <c r="A42" s="23"/>
      <c r="B42" s="64" t="s">
        <v>42</v>
      </c>
      <c r="C42" s="65"/>
      <c r="D42" s="49">
        <v>1422385</v>
      </c>
      <c r="E42" s="24">
        <v>1422385</v>
      </c>
    </row>
    <row r="43" spans="1:5" ht="16.5" customHeight="1">
      <c r="A43" s="23"/>
      <c r="B43" s="64" t="s">
        <v>43</v>
      </c>
      <c r="C43" s="65"/>
      <c r="D43" s="49"/>
      <c r="E43" s="24"/>
    </row>
    <row r="44" spans="1:5" s="5" customFormat="1" ht="16.5" customHeight="1" thickBot="1">
      <c r="A44" s="27" t="s">
        <v>44</v>
      </c>
      <c r="B44" s="66" t="s">
        <v>45</v>
      </c>
      <c r="C44" s="67"/>
      <c r="D44" s="51">
        <f>D26+D29</f>
        <v>217882519632</v>
      </c>
      <c r="E44" s="28">
        <f>E26+E29</f>
        <v>289322334640</v>
      </c>
    </row>
    <row r="45" ht="19.5" customHeight="1" thickBot="1">
      <c r="A45" s="4" t="s">
        <v>48</v>
      </c>
    </row>
    <row r="46" spans="1:5" ht="19.5" customHeight="1">
      <c r="A46" s="29" t="s">
        <v>2</v>
      </c>
      <c r="B46" s="68" t="s">
        <v>49</v>
      </c>
      <c r="C46" s="69"/>
      <c r="D46" s="30" t="s">
        <v>50</v>
      </c>
      <c r="E46" s="31" t="s">
        <v>51</v>
      </c>
    </row>
    <row r="47" spans="1:5" ht="18" customHeight="1">
      <c r="A47" s="32">
        <v>1</v>
      </c>
      <c r="B47" s="70" t="s">
        <v>52</v>
      </c>
      <c r="C47" s="71"/>
      <c r="D47" s="13">
        <v>20422765606</v>
      </c>
      <c r="E47" s="33">
        <v>20422765606</v>
      </c>
    </row>
    <row r="48" spans="1:5" ht="18" customHeight="1">
      <c r="A48" s="23">
        <v>2</v>
      </c>
      <c r="B48" s="72" t="s">
        <v>53</v>
      </c>
      <c r="C48" s="73"/>
      <c r="D48" s="14">
        <v>0</v>
      </c>
      <c r="E48" s="34">
        <v>0</v>
      </c>
    </row>
    <row r="49" spans="1:5" ht="18" customHeight="1">
      <c r="A49" s="23">
        <v>3</v>
      </c>
      <c r="B49" s="72" t="s">
        <v>54</v>
      </c>
      <c r="C49" s="73"/>
      <c r="D49" s="14">
        <f>D47</f>
        <v>20422765606</v>
      </c>
      <c r="E49" s="34">
        <f>E47</f>
        <v>20422765606</v>
      </c>
    </row>
    <row r="50" spans="1:5" ht="18" customHeight="1">
      <c r="A50" s="23">
        <v>4</v>
      </c>
      <c r="B50" s="72" t="s">
        <v>55</v>
      </c>
      <c r="C50" s="73"/>
      <c r="D50" s="14">
        <v>19634423989</v>
      </c>
      <c r="E50" s="34">
        <v>19634423989</v>
      </c>
    </row>
    <row r="51" spans="1:5" ht="18" customHeight="1">
      <c r="A51" s="23">
        <v>5</v>
      </c>
      <c r="B51" s="72" t="s">
        <v>56</v>
      </c>
      <c r="C51" s="73"/>
      <c r="D51" s="14">
        <f>D49-D50</f>
        <v>788341617</v>
      </c>
      <c r="E51" s="34">
        <f>E49-E50</f>
        <v>788341617</v>
      </c>
    </row>
    <row r="52" spans="1:5" ht="18" customHeight="1">
      <c r="A52" s="23">
        <v>6</v>
      </c>
      <c r="B52" s="72" t="s">
        <v>57</v>
      </c>
      <c r="C52" s="73"/>
      <c r="D52" s="14">
        <v>4679639379</v>
      </c>
      <c r="E52" s="34">
        <v>4679639379</v>
      </c>
    </row>
    <row r="53" spans="1:5" ht="18" customHeight="1">
      <c r="A53" s="23">
        <v>7</v>
      </c>
      <c r="B53" s="72" t="s">
        <v>58</v>
      </c>
      <c r="C53" s="73"/>
      <c r="D53" s="14">
        <v>2242122429</v>
      </c>
      <c r="E53" s="34">
        <v>2242122429</v>
      </c>
    </row>
    <row r="54" spans="1:5" ht="18" customHeight="1">
      <c r="A54" s="23">
        <v>8</v>
      </c>
      <c r="B54" s="72" t="s">
        <v>59</v>
      </c>
      <c r="C54" s="73"/>
      <c r="D54" s="14"/>
      <c r="E54" s="34"/>
    </row>
    <row r="55" spans="1:5" ht="18" customHeight="1">
      <c r="A55" s="23">
        <v>9</v>
      </c>
      <c r="B55" s="72" t="s">
        <v>60</v>
      </c>
      <c r="C55" s="73"/>
      <c r="D55" s="14">
        <v>1855866860</v>
      </c>
      <c r="E55" s="34">
        <v>1855866860</v>
      </c>
    </row>
    <row r="56" spans="1:5" ht="18" customHeight="1">
      <c r="A56" s="23">
        <v>10</v>
      </c>
      <c r="B56" s="72" t="s">
        <v>61</v>
      </c>
      <c r="C56" s="73"/>
      <c r="D56" s="14">
        <f>D51+D52-D53-D55</f>
        <v>1369991707</v>
      </c>
      <c r="E56" s="34">
        <f>E51+E52-E53-E55</f>
        <v>1369991707</v>
      </c>
    </row>
    <row r="57" spans="1:5" ht="18" customHeight="1">
      <c r="A57" s="23">
        <v>11</v>
      </c>
      <c r="B57" s="72" t="s">
        <v>62</v>
      </c>
      <c r="C57" s="73"/>
      <c r="D57" s="14"/>
      <c r="E57" s="34"/>
    </row>
    <row r="58" spans="1:5" ht="18" customHeight="1">
      <c r="A58" s="23">
        <v>12</v>
      </c>
      <c r="B58" s="72" t="s">
        <v>63</v>
      </c>
      <c r="C58" s="73"/>
      <c r="D58" s="14"/>
      <c r="E58" s="34"/>
    </row>
    <row r="59" spans="1:5" ht="18" customHeight="1">
      <c r="A59" s="23">
        <v>13</v>
      </c>
      <c r="B59" s="72" t="s">
        <v>64</v>
      </c>
      <c r="C59" s="73"/>
      <c r="D59" s="14"/>
      <c r="E59" s="34"/>
    </row>
    <row r="60" spans="1:5" ht="18" customHeight="1">
      <c r="A60" s="23">
        <v>14</v>
      </c>
      <c r="B60" s="72" t="s">
        <v>65</v>
      </c>
      <c r="C60" s="73"/>
      <c r="D60" s="14">
        <f>D56+D59</f>
        <v>1369991707</v>
      </c>
      <c r="E60" s="34">
        <f>E56+E59</f>
        <v>1369991707</v>
      </c>
    </row>
    <row r="61" spans="1:5" ht="18" customHeight="1">
      <c r="A61" s="23">
        <v>15</v>
      </c>
      <c r="B61" s="72" t="s">
        <v>66</v>
      </c>
      <c r="C61" s="73"/>
      <c r="D61" s="14">
        <f>D60*25%/2</f>
        <v>171248963.375</v>
      </c>
      <c r="E61" s="34">
        <f>E60*25%/2</f>
        <v>171248963.375</v>
      </c>
    </row>
    <row r="62" spans="1:5" ht="18" customHeight="1">
      <c r="A62" s="23">
        <v>16</v>
      </c>
      <c r="B62" s="72" t="s">
        <v>67</v>
      </c>
      <c r="C62" s="73"/>
      <c r="D62" s="14">
        <f>D60-D61</f>
        <v>1198742743.625</v>
      </c>
      <c r="E62" s="34">
        <f>E60-E61</f>
        <v>1198742743.625</v>
      </c>
    </row>
    <row r="63" spans="1:5" ht="18" customHeight="1">
      <c r="A63" s="23">
        <v>17</v>
      </c>
      <c r="B63" s="72" t="s">
        <v>68</v>
      </c>
      <c r="C63" s="73"/>
      <c r="D63" s="14">
        <v>615</v>
      </c>
      <c r="E63" s="34">
        <v>615</v>
      </c>
    </row>
    <row r="64" spans="1:5" ht="18" customHeight="1" thickBot="1">
      <c r="A64" s="35">
        <v>18</v>
      </c>
      <c r="B64" s="77" t="s">
        <v>69</v>
      </c>
      <c r="C64" s="78"/>
      <c r="D64" s="45"/>
      <c r="E64" s="46"/>
    </row>
    <row r="65" ht="19.5" customHeight="1" thickBot="1">
      <c r="A65" s="4" t="s">
        <v>70</v>
      </c>
    </row>
    <row r="66" spans="1:5" s="5" customFormat="1" ht="34.5" customHeight="1">
      <c r="A66" s="29" t="s">
        <v>2</v>
      </c>
      <c r="B66" s="36" t="s">
        <v>49</v>
      </c>
      <c r="C66" s="36" t="s">
        <v>71</v>
      </c>
      <c r="D66" s="30" t="s">
        <v>72</v>
      </c>
      <c r="E66" s="31" t="s">
        <v>50</v>
      </c>
    </row>
    <row r="67" spans="1:5" s="5" customFormat="1" ht="18" customHeight="1">
      <c r="A67" s="21">
        <v>1</v>
      </c>
      <c r="B67" s="7" t="s">
        <v>73</v>
      </c>
      <c r="C67" s="6" t="s">
        <v>86</v>
      </c>
      <c r="D67" s="15"/>
      <c r="E67" s="37"/>
    </row>
    <row r="68" spans="1:5" ht="18" customHeight="1">
      <c r="A68" s="23"/>
      <c r="B68" s="10" t="s">
        <v>74</v>
      </c>
      <c r="C68" s="8"/>
      <c r="D68" s="16">
        <f>D15/D25*100</f>
        <v>7.145919037606588</v>
      </c>
      <c r="E68" s="38">
        <f>E15/E25*100</f>
        <v>4.4394057586262266</v>
      </c>
    </row>
    <row r="69" spans="1:5" ht="18" customHeight="1">
      <c r="A69" s="39"/>
      <c r="B69" s="12" t="s">
        <v>75</v>
      </c>
      <c r="C69" s="11"/>
      <c r="D69" s="17">
        <f>D9/D25*100</f>
        <v>92.85408096239341</v>
      </c>
      <c r="E69" s="40">
        <f>E9/E25*100</f>
        <v>95.56059424137378</v>
      </c>
    </row>
    <row r="70" spans="1:5" s="5" customFormat="1" ht="18" customHeight="1">
      <c r="A70" s="21">
        <v>2</v>
      </c>
      <c r="B70" s="7" t="s">
        <v>76</v>
      </c>
      <c r="C70" s="6" t="s">
        <v>86</v>
      </c>
      <c r="D70" s="15"/>
      <c r="E70" s="37"/>
    </row>
    <row r="71" spans="1:5" ht="18" customHeight="1">
      <c r="A71" s="23"/>
      <c r="B71" s="10" t="s">
        <v>85</v>
      </c>
      <c r="C71" s="8"/>
      <c r="D71" s="16">
        <f>D26/D44*100</f>
        <v>87.61266550910767</v>
      </c>
      <c r="E71" s="38">
        <f>E26/E44*100</f>
        <v>90.33010763451374</v>
      </c>
    </row>
    <row r="72" spans="1:5" ht="18" customHeight="1">
      <c r="A72" s="39"/>
      <c r="B72" s="12" t="s">
        <v>77</v>
      </c>
      <c r="C72" s="11"/>
      <c r="D72" s="17">
        <f>D29/D44*100</f>
        <v>12.387334490892336</v>
      </c>
      <c r="E72" s="40">
        <f>E29/E44*100</f>
        <v>9.669892365486271</v>
      </c>
    </row>
    <row r="73" spans="1:5" s="5" customFormat="1" ht="18" customHeight="1">
      <c r="A73" s="21">
        <v>3</v>
      </c>
      <c r="B73" s="7" t="s">
        <v>78</v>
      </c>
      <c r="C73" s="6" t="s">
        <v>87</v>
      </c>
      <c r="D73" s="15"/>
      <c r="E73" s="37"/>
    </row>
    <row r="74" spans="1:5" ht="18" customHeight="1">
      <c r="A74" s="23"/>
      <c r="B74" s="10" t="s">
        <v>79</v>
      </c>
      <c r="C74" s="8"/>
      <c r="D74" s="16">
        <f>(D10+D11)/D27</f>
        <v>0.020513443953766124</v>
      </c>
      <c r="E74" s="38">
        <f>(E10+E11)/E27</f>
        <v>0.06717626061729694</v>
      </c>
    </row>
    <row r="75" spans="1:5" ht="18" customHeight="1">
      <c r="A75" s="39"/>
      <c r="B75" s="12" t="s">
        <v>80</v>
      </c>
      <c r="C75" s="11"/>
      <c r="D75" s="17">
        <f>D25/D26</f>
        <v>1.1413874856895505</v>
      </c>
      <c r="E75" s="40">
        <f>E25/E26</f>
        <v>1.1070506016068506</v>
      </c>
    </row>
    <row r="76" spans="1:5" s="5" customFormat="1" ht="18" customHeight="1">
      <c r="A76" s="21">
        <v>4</v>
      </c>
      <c r="B76" s="7" t="s">
        <v>81</v>
      </c>
      <c r="C76" s="6" t="s">
        <v>86</v>
      </c>
      <c r="D76" s="15"/>
      <c r="E76" s="37"/>
    </row>
    <row r="77" spans="1:5" ht="18" customHeight="1">
      <c r="A77" s="23"/>
      <c r="B77" s="10" t="s">
        <v>82</v>
      </c>
      <c r="C77" s="8"/>
      <c r="D77" s="16">
        <f>D62/D25*100</f>
        <v>0.5501784840976031</v>
      </c>
      <c r="E77" s="38">
        <f>E62/E25*100</f>
        <v>0.4143277583863617</v>
      </c>
    </row>
    <row r="78" spans="1:5" ht="18" customHeight="1">
      <c r="A78" s="23"/>
      <c r="B78" s="10" t="s">
        <v>83</v>
      </c>
      <c r="C78" s="8"/>
      <c r="D78" s="16">
        <f>D62/D49*100</f>
        <v>5.869639630358494</v>
      </c>
      <c r="E78" s="38">
        <f>E62/E49*100</f>
        <v>5.869639630358494</v>
      </c>
    </row>
    <row r="79" spans="1:5" ht="18" customHeight="1" thickBot="1">
      <c r="A79" s="35"/>
      <c r="B79" s="41" t="s">
        <v>84</v>
      </c>
      <c r="C79" s="42"/>
      <c r="D79" s="43">
        <f>D62/D29*100</f>
        <v>4.4414598193188075</v>
      </c>
      <c r="E79" s="44">
        <f>E62/E29*100</f>
        <v>4.284719443881073</v>
      </c>
    </row>
    <row r="80" spans="3:5" ht="19.5" customHeight="1">
      <c r="C80" s="79" t="s">
        <v>93</v>
      </c>
      <c r="D80" s="79"/>
      <c r="E80" s="79"/>
    </row>
    <row r="81" spans="3:5" ht="19.5" customHeight="1">
      <c r="C81" s="80" t="s">
        <v>88</v>
      </c>
      <c r="D81" s="80"/>
      <c r="E81" s="80"/>
    </row>
    <row r="82" spans="3:5" ht="19.5" customHeight="1">
      <c r="C82" s="52" t="s">
        <v>89</v>
      </c>
      <c r="D82" s="52"/>
      <c r="E82" s="52"/>
    </row>
    <row r="83" spans="3:5" ht="19.5" customHeight="1">
      <c r="C83" s="53" t="s">
        <v>94</v>
      </c>
      <c r="D83" s="53"/>
      <c r="E83" s="53"/>
    </row>
    <row r="86" spans="3:5" ht="19.5" customHeight="1">
      <c r="C86" s="76"/>
      <c r="D86" s="76"/>
      <c r="E86" s="76"/>
    </row>
  </sheetData>
  <mergeCells count="64">
    <mergeCell ref="A2:E2"/>
    <mergeCell ref="C86:E86"/>
    <mergeCell ref="B63:C63"/>
    <mergeCell ref="B64:C64"/>
    <mergeCell ref="C80:E80"/>
    <mergeCell ref="C81:E81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2:C42"/>
    <mergeCell ref="B43:C43"/>
    <mergeCell ref="B44:C44"/>
    <mergeCell ref="B46:C46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C82:E82"/>
    <mergeCell ref="C83:E83"/>
    <mergeCell ref="A5:E5"/>
    <mergeCell ref="A6:E6"/>
    <mergeCell ref="B8:C8"/>
    <mergeCell ref="B9:C9"/>
    <mergeCell ref="B10:C10"/>
    <mergeCell ref="B11:C11"/>
    <mergeCell ref="B12:C12"/>
    <mergeCell ref="B13:C13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Phuong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hungvt</cp:lastModifiedBy>
  <cp:lastPrinted>2009-07-27T02:19:48Z</cp:lastPrinted>
  <dcterms:created xsi:type="dcterms:W3CDTF">2008-08-12T08:15:18Z</dcterms:created>
  <dcterms:modified xsi:type="dcterms:W3CDTF">2009-07-27T03:43:59Z</dcterms:modified>
  <cp:category/>
  <cp:version/>
  <cp:contentType/>
  <cp:contentStatus/>
</cp:coreProperties>
</file>